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opi.sharepoint.com/sites/Vorlagen/Freigegebene Dokumente/Kabelzugliste/"/>
    </mc:Choice>
  </mc:AlternateContent>
  <xr:revisionPtr revIDLastSave="17" documentId="8_{DBC29D9B-1FB8-4EFF-9227-B83089D726D9}" xr6:coauthVersionLast="47" xr6:coauthVersionMax="47" xr10:uidLastSave="{D32D8017-1A4D-4830-9A27-DA1B2C89FE5A}"/>
  <bookViews>
    <workbookView xWindow="14400" yWindow="0" windowWidth="14400" windowHeight="17400" xr2:uid="{679D03AE-C51D-4B68-86C4-22E1CDAF7569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I38" i="1" s="1"/>
  <c r="I36" i="1"/>
  <c r="J40" i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6" i="1" s="1"/>
  <c r="J37" i="1" s="1"/>
  <c r="J38" i="1" s="1"/>
  <c r="A38" i="1"/>
  <c r="A39" i="1"/>
  <c r="A40" i="1"/>
  <c r="A36" i="1"/>
  <c r="A37" i="1"/>
  <c r="A34" i="1"/>
  <c r="A35" i="1"/>
  <c r="A6" i="1"/>
  <c r="A7" i="1"/>
  <c r="A8" i="1"/>
  <c r="A9" i="1"/>
  <c r="E9" i="1" s="1"/>
  <c r="A10" i="1"/>
  <c r="E10" i="1" s="1"/>
  <c r="A11" i="1"/>
  <c r="E11" i="1" s="1"/>
  <c r="A12" i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A21" i="1"/>
  <c r="E21" i="1" s="1"/>
  <c r="A22" i="1"/>
  <c r="A23" i="1"/>
  <c r="E23" i="1" s="1"/>
  <c r="A24" i="1"/>
  <c r="E24" i="1" s="1"/>
  <c r="A25" i="1"/>
  <c r="E25" i="1" s="1"/>
  <c r="A26" i="1"/>
  <c r="E26" i="1" s="1"/>
  <c r="A27" i="1"/>
  <c r="E27" i="1" s="1"/>
  <c r="A28" i="1"/>
  <c r="A29" i="1"/>
  <c r="E29" i="1" s="1"/>
  <c r="A30" i="1"/>
  <c r="A31" i="1"/>
  <c r="E31" i="1" s="1"/>
  <c r="A32" i="1"/>
  <c r="E32" i="1" s="1"/>
  <c r="A33" i="1"/>
  <c r="E33" i="1" s="1"/>
  <c r="A5" i="1"/>
  <c r="E5" i="1" s="1"/>
  <c r="D11" i="1" l="1"/>
  <c r="D26" i="1"/>
  <c r="D18" i="1"/>
  <c r="D30" i="1"/>
  <c r="E30" i="1"/>
  <c r="D28" i="1"/>
  <c r="E28" i="1"/>
  <c r="D22" i="1"/>
  <c r="E22" i="1"/>
  <c r="D20" i="1"/>
  <c r="E20" i="1"/>
  <c r="D12" i="1"/>
  <c r="E12" i="1"/>
  <c r="D10" i="1"/>
  <c r="D8" i="1"/>
  <c r="E8" i="1"/>
  <c r="D7" i="1"/>
  <c r="E7" i="1"/>
  <c r="D6" i="1"/>
  <c r="E6" i="1"/>
  <c r="D34" i="1"/>
  <c r="E34" i="1"/>
  <c r="D9" i="1"/>
  <c r="D19" i="1"/>
  <c r="D15" i="1"/>
  <c r="D33" i="1"/>
  <c r="D31" i="1"/>
  <c r="D27" i="1"/>
  <c r="D25" i="1"/>
  <c r="D23" i="1"/>
  <c r="D17" i="1"/>
  <c r="D32" i="1"/>
  <c r="D24" i="1"/>
  <c r="D16" i="1"/>
  <c r="D14" i="1"/>
  <c r="D29" i="1"/>
  <c r="D21" i="1"/>
  <c r="D13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</calcChain>
</file>

<file path=xl/sharedStrings.xml><?xml version="1.0" encoding="utf-8"?>
<sst xmlns="http://schemas.openxmlformats.org/spreadsheetml/2006/main" count="54" uniqueCount="49">
  <si>
    <t xml:space="preserve">smopi® - Die Ladeschranklösung </t>
  </si>
  <si>
    <t>Nr.</t>
  </si>
  <si>
    <t>gezogen</t>
  </si>
  <si>
    <t>Von</t>
  </si>
  <si>
    <t>Bezeichnung</t>
  </si>
  <si>
    <t>Kabeltyp</t>
  </si>
  <si>
    <t>Nach</t>
  </si>
  <si>
    <t xml:space="preserve">Wird montiert auf </t>
  </si>
  <si>
    <t>Parkplatz Nr.</t>
  </si>
  <si>
    <t>Ladeschrank X1</t>
  </si>
  <si>
    <t>WL-1</t>
  </si>
  <si>
    <t>Ladepunkt 1</t>
  </si>
  <si>
    <t>Fundament 1</t>
  </si>
  <si>
    <t>Fundament 2</t>
  </si>
  <si>
    <t>Fundament 3</t>
  </si>
  <si>
    <t>Fundament 4</t>
  </si>
  <si>
    <t>Fundament 5</t>
  </si>
  <si>
    <t>Ladeschrank X24V</t>
  </si>
  <si>
    <t>WB-1</t>
  </si>
  <si>
    <t>NYY-J 3x1,5</t>
  </si>
  <si>
    <t>Bediengerät</t>
  </si>
  <si>
    <t>Ladeschrank A11</t>
  </si>
  <si>
    <t>WB-2</t>
  </si>
  <si>
    <t>Erdkabel Cat7 Fca UC900 4x2xAWG23</t>
  </si>
  <si>
    <t>Ladeschrank K1</t>
  </si>
  <si>
    <t>WB-3</t>
  </si>
  <si>
    <t>Ladeschrank D01D03</t>
  </si>
  <si>
    <t>NSHV</t>
  </si>
  <si>
    <t>WZ-0</t>
  </si>
  <si>
    <t>Ladeschrank S1</t>
  </si>
  <si>
    <t>EDV</t>
  </si>
  <si>
    <t>WD-0</t>
  </si>
  <si>
    <t>Cat7 4x2xAWG23</t>
  </si>
  <si>
    <t>Ladeschrank D03D01 Port 5</t>
  </si>
  <si>
    <r>
      <t xml:space="preserve">PVC- Steuerleitung Eca LIYCY 2x1 </t>
    </r>
    <r>
      <rPr>
        <b/>
        <u/>
        <sz val="13"/>
        <color theme="1"/>
        <rFont val="Calibri"/>
        <family val="2"/>
        <scheme val="minor"/>
      </rPr>
      <t>im Leerrohr</t>
    </r>
  </si>
  <si>
    <t>Position Bediengerät bspw. Eingang</t>
  </si>
  <si>
    <t>*Die Kabelquerschnitte muss je nach Leitungslänge sowie Verlegeart je Projekt individuell berechnet werden. Diese Liste dient lediglich als Vorlage.</t>
  </si>
  <si>
    <t>Schrank</t>
  </si>
  <si>
    <r>
      <t xml:space="preserve">Z.b. NYY-J 5x50 </t>
    </r>
    <r>
      <rPr>
        <sz val="13"/>
        <color theme="5"/>
        <rFont val="Calibri"/>
        <family val="2"/>
        <scheme val="minor"/>
      </rPr>
      <t>*</t>
    </r>
  </si>
  <si>
    <t>Gerät</t>
  </si>
  <si>
    <t>1,2m</t>
  </si>
  <si>
    <t>5m</t>
  </si>
  <si>
    <t>1,5m</t>
  </si>
  <si>
    <t>2m</t>
  </si>
  <si>
    <t>7m</t>
  </si>
  <si>
    <t>Für Anschluss nötige Länge ab Oberkante Fundament</t>
  </si>
  <si>
    <t>Stand: 06.2025</t>
  </si>
  <si>
    <t>Kabelzugliste Outdoor</t>
  </si>
  <si>
    <t>Die Auswahl des Leitungstyps (NYCWY 4x10/10) ist technisch und herstellerseitig festgelegt. Abweichungen hiervon sind nicht zulässig.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</si>
</sst>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3"/>
      <color theme="5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E7FC-8586-4C0F-9FA5-58C0AF409038}">
  <dimension ref="A1:J43"/>
  <sheetViews>
    <sheetView tabSelected="1" topLeftCell="F1" zoomScaleNormal="100" workbookViewId="0">
      <selection activeCell="L36" sqref="L36"/>
    </sheetView>
  </sheetViews>
  <sheetFormatPr baseColWidth="10" defaultColWidth="11.3984375" defaultRowHeight="14.25" x14ac:dyDescent="0.45"/>
  <cols>
    <col min="1" max="1" width="4.265625" bestFit="1" customWidth="1"/>
    <col min="2" max="2" width="9.3984375" bestFit="1" customWidth="1"/>
    <col min="3" max="3" width="22.3984375" bestFit="1" customWidth="1"/>
    <col min="4" max="4" width="13.73046875" bestFit="1" customWidth="1"/>
    <col min="5" max="5" width="46.59765625" bestFit="1" customWidth="1"/>
    <col min="6" max="6" width="29.265625" style="2" bestFit="1" customWidth="1"/>
    <col min="7" max="7" width="21.86328125" bestFit="1" customWidth="1"/>
    <col min="8" max="8" width="14.1328125" bestFit="1" customWidth="1"/>
    <col min="9" max="10" width="14.59765625" customWidth="1"/>
  </cols>
  <sheetData>
    <row r="1" spans="1:10" ht="27" customHeight="1" x14ac:dyDescent="0.45">
      <c r="E1" s="10" t="s">
        <v>0</v>
      </c>
      <c r="F1" s="2" t="s">
        <v>46</v>
      </c>
    </row>
    <row r="2" spans="1:10" ht="28.5" x14ac:dyDescent="0.85">
      <c r="A2" s="1"/>
      <c r="B2" s="1"/>
      <c r="E2" s="3" t="s">
        <v>47</v>
      </c>
      <c r="F2"/>
      <c r="H2" s="2"/>
    </row>
    <row r="3" spans="1:10" ht="32.25" customHeight="1" x14ac:dyDescent="0.5">
      <c r="A3" s="1"/>
      <c r="B3" s="1"/>
      <c r="F3"/>
      <c r="H3" s="2"/>
      <c r="I3" s="20" t="s">
        <v>45</v>
      </c>
      <c r="J3" s="20"/>
    </row>
    <row r="4" spans="1:10" ht="16.899999999999999" x14ac:dyDescent="0.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18" t="s">
        <v>8</v>
      </c>
      <c r="I4" s="9" t="s">
        <v>39</v>
      </c>
      <c r="J4" s="9" t="s">
        <v>37</v>
      </c>
    </row>
    <row r="5" spans="1:10" ht="16.899999999999999" x14ac:dyDescent="0.5">
      <c r="A5" s="6">
        <f>ROW(A1)</f>
        <v>1</v>
      </c>
      <c r="B5" s="6"/>
      <c r="C5" s="7" t="s">
        <v>9</v>
      </c>
      <c r="D5" s="7" t="s">
        <v>10</v>
      </c>
      <c r="E5" s="7" t="str">
        <f>IF(MOD(A5,3)=1,"NYCWY 4x10/10",IF(MOD(A5,3)=2,"Erdkabel Cat7 Fca UC900 4x2xAWG23",IF(MOD(A5,3)=0,"NYY-J 7x1,5","")))</f>
        <v>NYCWY 4x10/10</v>
      </c>
      <c r="F5" s="7" t="s">
        <v>11</v>
      </c>
      <c r="G5" s="25" t="s">
        <v>12</v>
      </c>
      <c r="H5" s="25"/>
      <c r="I5" s="9" t="s">
        <v>40</v>
      </c>
      <c r="J5" s="9" t="s">
        <v>41</v>
      </c>
    </row>
    <row r="6" spans="1:10" ht="16.899999999999999" x14ac:dyDescent="0.5">
      <c r="A6" s="6">
        <f t="shared" ref="A6:A40" si="0">ROW(A2)</f>
        <v>2</v>
      </c>
      <c r="B6" s="8"/>
      <c r="C6" s="9" t="str">
        <f t="shared" ref="C6:C7" si="1">IF(MOD(A6,3)=1,"Ladeschrank X"&amp;ROUNDUP(A6/3,0),C5)</f>
        <v>Ladeschrank X1</v>
      </c>
      <c r="D6" s="9" t="str">
        <f t="shared" ref="D6:D7" si="2">IF(MOD(A6,3)=1,"WL-"&amp;ROUNDUP(A6/3,0),IF(MOD(A6,3)=2,"WL-"&amp;ROUNDUP(A6/3,0)&amp;"."&amp;MOD(A6,3)-1,IF(MOD(A6,3)=0,"WL-"&amp;ROUNDUP(A6/3,0)&amp;"."&amp;MOD(A6,3)+2,"")))</f>
        <v>WL-1.1</v>
      </c>
      <c r="E6" s="7" t="str">
        <f t="shared" ref="E6:E34" si="3">IF(MOD(A6,3)=1,"NYCWY 4x10/10",IF(MOD(A6,3)=2,"Erdkabel Cat7 Fca UC900 4x2xAWG23",IF(MOD(A6,3)=0,"NYY-J 7x1,5","")))</f>
        <v>Erdkabel Cat7 Fca UC900 4x2xAWG23</v>
      </c>
      <c r="F6" s="9" t="str">
        <f>IF(MOD(A6,3)=1,"Ladepunkt "&amp;ROUNDUP(A6/3,0),F5)</f>
        <v>Ladepunkt 1</v>
      </c>
      <c r="G6" s="25"/>
      <c r="H6" s="25"/>
      <c r="I6" s="9" t="str">
        <f>I5</f>
        <v>1,2m</v>
      </c>
      <c r="J6" s="9" t="str">
        <f>J5</f>
        <v>5m</v>
      </c>
    </row>
    <row r="7" spans="1:10" ht="17.25" thickBot="1" x14ac:dyDescent="0.55000000000000004">
      <c r="A7" s="14">
        <f t="shared" si="0"/>
        <v>3</v>
      </c>
      <c r="B7" s="14"/>
      <c r="C7" s="13" t="str">
        <f t="shared" si="1"/>
        <v>Ladeschrank X1</v>
      </c>
      <c r="D7" s="13" t="str">
        <f t="shared" si="2"/>
        <v>WL-1.2</v>
      </c>
      <c r="E7" s="7" t="str">
        <f t="shared" si="3"/>
        <v>NYY-J 7x1,5</v>
      </c>
      <c r="F7" s="13" t="str">
        <f t="shared" ref="F7:F34" si="4">IF(MOD(A7,3)=1,"Ladepunkt "&amp;ROUNDUP(A7/3,0),F6)</f>
        <v>Ladepunkt 1</v>
      </c>
      <c r="G7" s="25"/>
      <c r="H7" s="26"/>
      <c r="I7" s="9" t="str">
        <f t="shared" ref="I7:I34" si="5">I6</f>
        <v>1,2m</v>
      </c>
      <c r="J7" s="9" t="str">
        <f t="shared" ref="J7:J38" si="6">J6</f>
        <v>5m</v>
      </c>
    </row>
    <row r="8" spans="1:10" ht="16.899999999999999" x14ac:dyDescent="0.5">
      <c r="A8" s="8">
        <f t="shared" si="0"/>
        <v>4</v>
      </c>
      <c r="B8" s="8"/>
      <c r="C8" s="9" t="str">
        <f>IF(MOD(A8,3)=1,"Ladeschrank X"&amp;ROUNDUP(A8/3,0),C7)</f>
        <v>Ladeschrank X2</v>
      </c>
      <c r="D8" s="9" t="str">
        <f>IF(MOD(A8,3)=1,"WL-"&amp;ROUNDUP(A8/3,0),IF(MOD(A8,3)=2,"WL-"&amp;ROUNDUP(A8/3,0)&amp;"."&amp;MOD(A8,3)-1,IF(MOD(A8,3)=0,"WL-"&amp;ROUNDUP(A8/3,0)&amp;"."&amp;MOD(A8,3)+2,"")))</f>
        <v>WL-2</v>
      </c>
      <c r="E8" s="7" t="str">
        <f t="shared" si="3"/>
        <v>NYCWY 4x10/10</v>
      </c>
      <c r="F8" s="9" t="str">
        <f t="shared" si="4"/>
        <v>Ladepunkt 2</v>
      </c>
      <c r="G8" s="25"/>
      <c r="H8" s="24"/>
      <c r="I8" s="9" t="str">
        <f t="shared" si="5"/>
        <v>1,2m</v>
      </c>
      <c r="J8" s="9" t="str">
        <f t="shared" si="6"/>
        <v>5m</v>
      </c>
    </row>
    <row r="9" spans="1:10" ht="16.899999999999999" x14ac:dyDescent="0.5">
      <c r="A9" s="6">
        <f t="shared" si="0"/>
        <v>5</v>
      </c>
      <c r="B9" s="8"/>
      <c r="C9" s="9" t="str">
        <f t="shared" ref="C9:C34" si="7">IF(MOD(A9,3)=1,"Ladeschrank X"&amp;ROUNDUP(A9/3,0),C8)</f>
        <v>Ladeschrank X2</v>
      </c>
      <c r="D9" s="9" t="str">
        <f t="shared" ref="D9:D34" si="8">IF(MOD(A9,3)=1,"WL-"&amp;ROUNDUP(A9/3,0),IF(MOD(A9,3)=2,"WL-"&amp;ROUNDUP(A9/3,0)&amp;"."&amp;MOD(A9,3)-1,IF(MOD(A9,3)=0,"WL-"&amp;ROUNDUP(A9/3,0)&amp;"."&amp;MOD(A9,3)+2,"")))</f>
        <v>WL-2.1</v>
      </c>
      <c r="E9" s="7" t="str">
        <f t="shared" si="3"/>
        <v>Erdkabel Cat7 Fca UC900 4x2xAWG23</v>
      </c>
      <c r="F9" s="9" t="str">
        <f t="shared" si="4"/>
        <v>Ladepunkt 2</v>
      </c>
      <c r="G9" s="25"/>
      <c r="H9" s="25"/>
      <c r="I9" s="9" t="str">
        <f t="shared" si="5"/>
        <v>1,2m</v>
      </c>
      <c r="J9" s="9" t="str">
        <f t="shared" si="6"/>
        <v>5m</v>
      </c>
    </row>
    <row r="10" spans="1:10" ht="17.25" thickBot="1" x14ac:dyDescent="0.55000000000000004">
      <c r="A10" s="4">
        <f t="shared" si="0"/>
        <v>6</v>
      </c>
      <c r="B10" s="4"/>
      <c r="C10" s="5" t="str">
        <f t="shared" si="7"/>
        <v>Ladeschrank X2</v>
      </c>
      <c r="D10" s="5" t="str">
        <f t="shared" si="8"/>
        <v>WL-2.2</v>
      </c>
      <c r="E10" s="5" t="str">
        <f>IF(MOD(A10,3)=1,"NYCWY 4x10/10",IF(MOD(A10,3)=2,"Erdkabel Cat7 Fca UC900 4x2xAWG23",IF(MOD(A10,3)=0,"NYY-J 7x1,5","")))</f>
        <v>NYY-J 7x1,5</v>
      </c>
      <c r="F10" s="5" t="str">
        <f t="shared" si="4"/>
        <v>Ladepunkt 2</v>
      </c>
      <c r="G10" s="26"/>
      <c r="H10" s="26"/>
      <c r="I10" s="9" t="str">
        <f t="shared" si="5"/>
        <v>1,2m</v>
      </c>
      <c r="J10" s="9" t="str">
        <f t="shared" si="6"/>
        <v>5m</v>
      </c>
    </row>
    <row r="11" spans="1:10" ht="16.899999999999999" x14ac:dyDescent="0.5">
      <c r="A11" s="6">
        <f t="shared" si="0"/>
        <v>7</v>
      </c>
      <c r="B11" s="6"/>
      <c r="C11" s="7" t="str">
        <f t="shared" si="7"/>
        <v>Ladeschrank X3</v>
      </c>
      <c r="D11" s="7" t="str">
        <f t="shared" si="8"/>
        <v>WL-3</v>
      </c>
      <c r="E11" s="7" t="str">
        <f t="shared" si="3"/>
        <v>NYCWY 4x10/10</v>
      </c>
      <c r="F11" s="7" t="str">
        <f t="shared" si="4"/>
        <v>Ladepunkt 3</v>
      </c>
      <c r="G11" s="24" t="s">
        <v>13</v>
      </c>
      <c r="H11" s="24"/>
      <c r="I11" s="9" t="str">
        <f t="shared" si="5"/>
        <v>1,2m</v>
      </c>
      <c r="J11" s="9" t="str">
        <f t="shared" si="6"/>
        <v>5m</v>
      </c>
    </row>
    <row r="12" spans="1:10" ht="16.899999999999999" x14ac:dyDescent="0.5">
      <c r="A12" s="6">
        <f t="shared" si="0"/>
        <v>8</v>
      </c>
      <c r="B12" s="8"/>
      <c r="C12" s="9" t="str">
        <f t="shared" si="7"/>
        <v>Ladeschrank X3</v>
      </c>
      <c r="D12" s="9" t="str">
        <f t="shared" si="8"/>
        <v>WL-3.1</v>
      </c>
      <c r="E12" s="7" t="str">
        <f t="shared" si="3"/>
        <v>Erdkabel Cat7 Fca UC900 4x2xAWG23</v>
      </c>
      <c r="F12" s="9" t="str">
        <f t="shared" si="4"/>
        <v>Ladepunkt 3</v>
      </c>
      <c r="G12" s="25"/>
      <c r="H12" s="25"/>
      <c r="I12" s="9" t="str">
        <f t="shared" si="5"/>
        <v>1,2m</v>
      </c>
      <c r="J12" s="9" t="str">
        <f t="shared" si="6"/>
        <v>5m</v>
      </c>
    </row>
    <row r="13" spans="1:10" ht="17.25" thickBot="1" x14ac:dyDescent="0.55000000000000004">
      <c r="A13" s="14">
        <f t="shared" si="0"/>
        <v>9</v>
      </c>
      <c r="B13" s="14"/>
      <c r="C13" s="13" t="str">
        <f t="shared" si="7"/>
        <v>Ladeschrank X3</v>
      </c>
      <c r="D13" s="13" t="str">
        <f t="shared" si="8"/>
        <v>WL-3.2</v>
      </c>
      <c r="E13" s="7" t="str">
        <f t="shared" si="3"/>
        <v>NYY-J 7x1,5</v>
      </c>
      <c r="F13" s="13" t="str">
        <f t="shared" si="4"/>
        <v>Ladepunkt 3</v>
      </c>
      <c r="G13" s="25"/>
      <c r="H13" s="26"/>
      <c r="I13" s="9" t="str">
        <f t="shared" si="5"/>
        <v>1,2m</v>
      </c>
      <c r="J13" s="9" t="str">
        <f t="shared" si="6"/>
        <v>5m</v>
      </c>
    </row>
    <row r="14" spans="1:10" ht="16.899999999999999" x14ac:dyDescent="0.5">
      <c r="A14" s="8">
        <f t="shared" si="0"/>
        <v>10</v>
      </c>
      <c r="B14" s="8"/>
      <c r="C14" s="9" t="str">
        <f t="shared" si="7"/>
        <v>Ladeschrank X4</v>
      </c>
      <c r="D14" s="9" t="str">
        <f t="shared" si="8"/>
        <v>WL-4</v>
      </c>
      <c r="E14" s="7" t="str">
        <f t="shared" si="3"/>
        <v>NYCWY 4x10/10</v>
      </c>
      <c r="F14" s="9" t="str">
        <f t="shared" si="4"/>
        <v>Ladepunkt 4</v>
      </c>
      <c r="G14" s="25"/>
      <c r="H14" s="24"/>
      <c r="I14" s="9" t="str">
        <f t="shared" si="5"/>
        <v>1,2m</v>
      </c>
      <c r="J14" s="9" t="str">
        <f t="shared" si="6"/>
        <v>5m</v>
      </c>
    </row>
    <row r="15" spans="1:10" ht="16.899999999999999" x14ac:dyDescent="0.5">
      <c r="A15" s="6">
        <f t="shared" si="0"/>
        <v>11</v>
      </c>
      <c r="B15" s="8"/>
      <c r="C15" s="9" t="str">
        <f t="shared" si="7"/>
        <v>Ladeschrank X4</v>
      </c>
      <c r="D15" s="9" t="str">
        <f t="shared" si="8"/>
        <v>WL-4.1</v>
      </c>
      <c r="E15" s="7" t="str">
        <f t="shared" si="3"/>
        <v>Erdkabel Cat7 Fca UC900 4x2xAWG23</v>
      </c>
      <c r="F15" s="9" t="str">
        <f t="shared" si="4"/>
        <v>Ladepunkt 4</v>
      </c>
      <c r="G15" s="25"/>
      <c r="H15" s="25"/>
      <c r="I15" s="9" t="str">
        <f t="shared" si="5"/>
        <v>1,2m</v>
      </c>
      <c r="J15" s="9" t="str">
        <f t="shared" si="6"/>
        <v>5m</v>
      </c>
    </row>
    <row r="16" spans="1:10" ht="17.25" thickBot="1" x14ac:dyDescent="0.55000000000000004">
      <c r="A16" s="4">
        <f t="shared" si="0"/>
        <v>12</v>
      </c>
      <c r="B16" s="4"/>
      <c r="C16" s="5" t="str">
        <f t="shared" si="7"/>
        <v>Ladeschrank X4</v>
      </c>
      <c r="D16" s="5" t="str">
        <f t="shared" si="8"/>
        <v>WL-4.2</v>
      </c>
      <c r="E16" s="5" t="str">
        <f t="shared" si="3"/>
        <v>NYY-J 7x1,5</v>
      </c>
      <c r="F16" s="5" t="str">
        <f t="shared" si="4"/>
        <v>Ladepunkt 4</v>
      </c>
      <c r="G16" s="26"/>
      <c r="H16" s="26"/>
      <c r="I16" s="9" t="str">
        <f t="shared" si="5"/>
        <v>1,2m</v>
      </c>
      <c r="J16" s="9" t="str">
        <f t="shared" si="6"/>
        <v>5m</v>
      </c>
    </row>
    <row r="17" spans="1:10" ht="16.899999999999999" x14ac:dyDescent="0.5">
      <c r="A17" s="6">
        <f t="shared" si="0"/>
        <v>13</v>
      </c>
      <c r="B17" s="6"/>
      <c r="C17" s="7" t="str">
        <f t="shared" si="7"/>
        <v>Ladeschrank X5</v>
      </c>
      <c r="D17" s="7" t="str">
        <f t="shared" si="8"/>
        <v>WL-5</v>
      </c>
      <c r="E17" s="7" t="str">
        <f t="shared" si="3"/>
        <v>NYCWY 4x10/10</v>
      </c>
      <c r="F17" s="7" t="str">
        <f t="shared" si="4"/>
        <v>Ladepunkt 5</v>
      </c>
      <c r="G17" s="24" t="s">
        <v>14</v>
      </c>
      <c r="H17" s="24"/>
      <c r="I17" s="9" t="str">
        <f t="shared" si="5"/>
        <v>1,2m</v>
      </c>
      <c r="J17" s="9" t="str">
        <f t="shared" si="6"/>
        <v>5m</v>
      </c>
    </row>
    <row r="18" spans="1:10" ht="16.899999999999999" x14ac:dyDescent="0.5">
      <c r="A18" s="6">
        <f t="shared" si="0"/>
        <v>14</v>
      </c>
      <c r="B18" s="8"/>
      <c r="C18" s="9" t="str">
        <f t="shared" si="7"/>
        <v>Ladeschrank X5</v>
      </c>
      <c r="D18" s="9" t="str">
        <f t="shared" si="8"/>
        <v>WL-5.1</v>
      </c>
      <c r="E18" s="7" t="str">
        <f t="shared" si="3"/>
        <v>Erdkabel Cat7 Fca UC900 4x2xAWG23</v>
      </c>
      <c r="F18" s="9" t="str">
        <f t="shared" si="4"/>
        <v>Ladepunkt 5</v>
      </c>
      <c r="G18" s="25"/>
      <c r="H18" s="25"/>
      <c r="I18" s="9" t="str">
        <f t="shared" si="5"/>
        <v>1,2m</v>
      </c>
      <c r="J18" s="9" t="str">
        <f t="shared" si="6"/>
        <v>5m</v>
      </c>
    </row>
    <row r="19" spans="1:10" ht="17.25" thickBot="1" x14ac:dyDescent="0.55000000000000004">
      <c r="A19" s="14">
        <f t="shared" si="0"/>
        <v>15</v>
      </c>
      <c r="B19" s="8"/>
      <c r="C19" s="9" t="str">
        <f t="shared" si="7"/>
        <v>Ladeschrank X5</v>
      </c>
      <c r="D19" s="9" t="str">
        <f t="shared" si="8"/>
        <v>WL-5.2</v>
      </c>
      <c r="E19" s="7" t="str">
        <f t="shared" si="3"/>
        <v>NYY-J 7x1,5</v>
      </c>
      <c r="F19" s="9" t="str">
        <f t="shared" si="4"/>
        <v>Ladepunkt 5</v>
      </c>
      <c r="G19" s="25"/>
      <c r="H19" s="26"/>
      <c r="I19" s="9" t="str">
        <f t="shared" si="5"/>
        <v>1,2m</v>
      </c>
      <c r="J19" s="9" t="str">
        <f t="shared" si="6"/>
        <v>5m</v>
      </c>
    </row>
    <row r="20" spans="1:10" ht="16.899999999999999" x14ac:dyDescent="0.5">
      <c r="A20" s="8">
        <f t="shared" si="0"/>
        <v>16</v>
      </c>
      <c r="B20" s="6"/>
      <c r="C20" s="7" t="str">
        <f t="shared" si="7"/>
        <v>Ladeschrank X6</v>
      </c>
      <c r="D20" s="7" t="str">
        <f t="shared" si="8"/>
        <v>WL-6</v>
      </c>
      <c r="E20" s="7" t="str">
        <f t="shared" si="3"/>
        <v>NYCWY 4x10/10</v>
      </c>
      <c r="F20" s="7" t="str">
        <f t="shared" si="4"/>
        <v>Ladepunkt 6</v>
      </c>
      <c r="G20" s="25"/>
      <c r="H20" s="24"/>
      <c r="I20" s="9" t="str">
        <f t="shared" si="5"/>
        <v>1,2m</v>
      </c>
      <c r="J20" s="9" t="str">
        <f t="shared" si="6"/>
        <v>5m</v>
      </c>
    </row>
    <row r="21" spans="1:10" ht="16.899999999999999" x14ac:dyDescent="0.5">
      <c r="A21" s="6">
        <f t="shared" si="0"/>
        <v>17</v>
      </c>
      <c r="B21" s="8"/>
      <c r="C21" s="9" t="str">
        <f t="shared" si="7"/>
        <v>Ladeschrank X6</v>
      </c>
      <c r="D21" s="9" t="str">
        <f t="shared" si="8"/>
        <v>WL-6.1</v>
      </c>
      <c r="E21" s="7" t="str">
        <f t="shared" si="3"/>
        <v>Erdkabel Cat7 Fca UC900 4x2xAWG23</v>
      </c>
      <c r="F21" s="9" t="str">
        <f t="shared" si="4"/>
        <v>Ladepunkt 6</v>
      </c>
      <c r="G21" s="25"/>
      <c r="H21" s="25"/>
      <c r="I21" s="9" t="str">
        <f t="shared" si="5"/>
        <v>1,2m</v>
      </c>
      <c r="J21" s="9" t="str">
        <f t="shared" si="6"/>
        <v>5m</v>
      </c>
    </row>
    <row r="22" spans="1:10" ht="17.25" thickBot="1" x14ac:dyDescent="0.55000000000000004">
      <c r="A22" s="4">
        <f t="shared" si="0"/>
        <v>18</v>
      </c>
      <c r="B22" s="4"/>
      <c r="C22" s="5" t="str">
        <f t="shared" si="7"/>
        <v>Ladeschrank X6</v>
      </c>
      <c r="D22" s="5" t="str">
        <f t="shared" si="8"/>
        <v>WL-6.2</v>
      </c>
      <c r="E22" s="5" t="str">
        <f t="shared" si="3"/>
        <v>NYY-J 7x1,5</v>
      </c>
      <c r="F22" s="5" t="str">
        <f t="shared" si="4"/>
        <v>Ladepunkt 6</v>
      </c>
      <c r="G22" s="26"/>
      <c r="H22" s="26"/>
      <c r="I22" s="9" t="str">
        <f t="shared" si="5"/>
        <v>1,2m</v>
      </c>
      <c r="J22" s="9" t="str">
        <f t="shared" si="6"/>
        <v>5m</v>
      </c>
    </row>
    <row r="23" spans="1:10" ht="16.899999999999999" x14ac:dyDescent="0.5">
      <c r="A23" s="6">
        <f t="shared" si="0"/>
        <v>19</v>
      </c>
      <c r="B23" s="11"/>
      <c r="C23" s="12" t="str">
        <f t="shared" si="7"/>
        <v>Ladeschrank X7</v>
      </c>
      <c r="D23" s="12" t="str">
        <f t="shared" si="8"/>
        <v>WL-7</v>
      </c>
      <c r="E23" s="7" t="str">
        <f t="shared" si="3"/>
        <v>NYCWY 4x10/10</v>
      </c>
      <c r="F23" s="12" t="str">
        <f t="shared" si="4"/>
        <v>Ladepunkt 7</v>
      </c>
      <c r="G23" s="24" t="s">
        <v>15</v>
      </c>
      <c r="H23" s="24"/>
      <c r="I23" s="9" t="str">
        <f t="shared" si="5"/>
        <v>1,2m</v>
      </c>
      <c r="J23" s="9" t="str">
        <f t="shared" si="6"/>
        <v>5m</v>
      </c>
    </row>
    <row r="24" spans="1:10" ht="16.899999999999999" x14ac:dyDescent="0.5">
      <c r="A24" s="6">
        <f t="shared" si="0"/>
        <v>20</v>
      </c>
      <c r="B24" s="8"/>
      <c r="C24" s="9" t="str">
        <f t="shared" si="7"/>
        <v>Ladeschrank X7</v>
      </c>
      <c r="D24" s="9" t="str">
        <f t="shared" si="8"/>
        <v>WL-7.1</v>
      </c>
      <c r="E24" s="7" t="str">
        <f t="shared" si="3"/>
        <v>Erdkabel Cat7 Fca UC900 4x2xAWG23</v>
      </c>
      <c r="F24" s="9" t="str">
        <f t="shared" si="4"/>
        <v>Ladepunkt 7</v>
      </c>
      <c r="G24" s="25"/>
      <c r="H24" s="25"/>
      <c r="I24" s="9" t="str">
        <f t="shared" si="5"/>
        <v>1,2m</v>
      </c>
      <c r="J24" s="9" t="str">
        <f t="shared" si="6"/>
        <v>5m</v>
      </c>
    </row>
    <row r="25" spans="1:10" ht="17.25" thickBot="1" x14ac:dyDescent="0.55000000000000004">
      <c r="A25" s="14">
        <f t="shared" si="0"/>
        <v>21</v>
      </c>
      <c r="B25" s="8"/>
      <c r="C25" s="13" t="str">
        <f t="shared" si="7"/>
        <v>Ladeschrank X7</v>
      </c>
      <c r="D25" s="13" t="str">
        <f t="shared" si="8"/>
        <v>WL-7.2</v>
      </c>
      <c r="E25" s="7" t="str">
        <f t="shared" si="3"/>
        <v>NYY-J 7x1,5</v>
      </c>
      <c r="F25" s="9" t="str">
        <f t="shared" si="4"/>
        <v>Ladepunkt 7</v>
      </c>
      <c r="G25" s="25"/>
      <c r="H25" s="25"/>
      <c r="I25" s="9" t="str">
        <f t="shared" si="5"/>
        <v>1,2m</v>
      </c>
      <c r="J25" s="9" t="str">
        <f t="shared" si="6"/>
        <v>5m</v>
      </c>
    </row>
    <row r="26" spans="1:10" ht="16.899999999999999" x14ac:dyDescent="0.5">
      <c r="A26" s="8">
        <f t="shared" si="0"/>
        <v>22</v>
      </c>
      <c r="B26" s="6"/>
      <c r="C26" s="9" t="str">
        <f t="shared" si="7"/>
        <v>Ladeschrank X8</v>
      </c>
      <c r="D26" s="9" t="str">
        <f t="shared" si="8"/>
        <v>WL-8</v>
      </c>
      <c r="E26" s="7" t="str">
        <f t="shared" si="3"/>
        <v>NYCWY 4x10/10</v>
      </c>
      <c r="F26" s="7" t="str">
        <f t="shared" si="4"/>
        <v>Ladepunkt 8</v>
      </c>
      <c r="G26" s="25"/>
      <c r="H26" s="24"/>
      <c r="I26" s="9" t="str">
        <f t="shared" si="5"/>
        <v>1,2m</v>
      </c>
      <c r="J26" s="9" t="str">
        <f t="shared" si="6"/>
        <v>5m</v>
      </c>
    </row>
    <row r="27" spans="1:10" ht="16.899999999999999" x14ac:dyDescent="0.5">
      <c r="A27" s="6">
        <f t="shared" si="0"/>
        <v>23</v>
      </c>
      <c r="B27" s="8"/>
      <c r="C27" s="9" t="str">
        <f t="shared" si="7"/>
        <v>Ladeschrank X8</v>
      </c>
      <c r="D27" s="9" t="str">
        <f t="shared" si="8"/>
        <v>WL-8.1</v>
      </c>
      <c r="E27" s="7" t="str">
        <f t="shared" si="3"/>
        <v>Erdkabel Cat7 Fca UC900 4x2xAWG23</v>
      </c>
      <c r="F27" s="9" t="str">
        <f t="shared" si="4"/>
        <v>Ladepunkt 8</v>
      </c>
      <c r="G27" s="25"/>
      <c r="H27" s="25"/>
      <c r="I27" s="9" t="str">
        <f t="shared" si="5"/>
        <v>1,2m</v>
      </c>
      <c r="J27" s="9" t="str">
        <f t="shared" si="6"/>
        <v>5m</v>
      </c>
    </row>
    <row r="28" spans="1:10" ht="17.25" thickBot="1" x14ac:dyDescent="0.55000000000000004">
      <c r="A28" s="4">
        <f t="shared" si="0"/>
        <v>24</v>
      </c>
      <c r="B28" s="14"/>
      <c r="C28" s="13" t="str">
        <f t="shared" si="7"/>
        <v>Ladeschrank X8</v>
      </c>
      <c r="D28" s="13" t="str">
        <f t="shared" si="8"/>
        <v>WL-8.2</v>
      </c>
      <c r="E28" s="5" t="str">
        <f t="shared" si="3"/>
        <v>NYY-J 7x1,5</v>
      </c>
      <c r="F28" s="5" t="str">
        <f t="shared" si="4"/>
        <v>Ladepunkt 8</v>
      </c>
      <c r="G28" s="26"/>
      <c r="H28" s="26"/>
      <c r="I28" s="9" t="str">
        <f t="shared" si="5"/>
        <v>1,2m</v>
      </c>
      <c r="J28" s="9" t="str">
        <f t="shared" si="6"/>
        <v>5m</v>
      </c>
    </row>
    <row r="29" spans="1:10" ht="16.899999999999999" x14ac:dyDescent="0.5">
      <c r="A29" s="6">
        <f t="shared" si="0"/>
        <v>25</v>
      </c>
      <c r="B29" s="11"/>
      <c r="C29" s="12" t="str">
        <f t="shared" si="7"/>
        <v>Ladeschrank X9</v>
      </c>
      <c r="D29" s="12" t="str">
        <f t="shared" si="8"/>
        <v>WL-9</v>
      </c>
      <c r="E29" s="7" t="str">
        <f t="shared" si="3"/>
        <v>NYCWY 4x10/10</v>
      </c>
      <c r="F29" s="7" t="str">
        <f t="shared" si="4"/>
        <v>Ladepunkt 9</v>
      </c>
      <c r="G29" s="24" t="s">
        <v>16</v>
      </c>
      <c r="H29" s="24"/>
      <c r="I29" s="9" t="str">
        <f t="shared" si="5"/>
        <v>1,2m</v>
      </c>
      <c r="J29" s="9" t="str">
        <f t="shared" si="6"/>
        <v>5m</v>
      </c>
    </row>
    <row r="30" spans="1:10" ht="16.899999999999999" x14ac:dyDescent="0.5">
      <c r="A30" s="6">
        <f t="shared" si="0"/>
        <v>26</v>
      </c>
      <c r="B30" s="8"/>
      <c r="C30" s="9" t="str">
        <f t="shared" si="7"/>
        <v>Ladeschrank X9</v>
      </c>
      <c r="D30" s="9" t="str">
        <f t="shared" si="8"/>
        <v>WL-9.1</v>
      </c>
      <c r="E30" s="7" t="str">
        <f t="shared" si="3"/>
        <v>Erdkabel Cat7 Fca UC900 4x2xAWG23</v>
      </c>
      <c r="F30" s="9" t="str">
        <f t="shared" si="4"/>
        <v>Ladepunkt 9</v>
      </c>
      <c r="G30" s="25"/>
      <c r="H30" s="25"/>
      <c r="I30" s="9" t="str">
        <f t="shared" si="5"/>
        <v>1,2m</v>
      </c>
      <c r="J30" s="9" t="str">
        <f t="shared" si="6"/>
        <v>5m</v>
      </c>
    </row>
    <row r="31" spans="1:10" ht="17.25" thickBot="1" x14ac:dyDescent="0.55000000000000004">
      <c r="A31" s="14">
        <f t="shared" si="0"/>
        <v>27</v>
      </c>
      <c r="B31" s="14"/>
      <c r="C31" s="9" t="str">
        <f t="shared" si="7"/>
        <v>Ladeschrank X9</v>
      </c>
      <c r="D31" s="13" t="str">
        <f t="shared" si="8"/>
        <v>WL-9.2</v>
      </c>
      <c r="E31" s="7" t="str">
        <f t="shared" si="3"/>
        <v>NYY-J 7x1,5</v>
      </c>
      <c r="F31" s="13" t="str">
        <f t="shared" si="4"/>
        <v>Ladepunkt 9</v>
      </c>
      <c r="G31" s="25"/>
      <c r="H31" s="26"/>
      <c r="I31" s="9" t="str">
        <f t="shared" si="5"/>
        <v>1,2m</v>
      </c>
      <c r="J31" s="9" t="str">
        <f t="shared" si="6"/>
        <v>5m</v>
      </c>
    </row>
    <row r="32" spans="1:10" ht="16.899999999999999" x14ac:dyDescent="0.5">
      <c r="A32" s="8">
        <f t="shared" si="0"/>
        <v>28</v>
      </c>
      <c r="B32" s="8"/>
      <c r="C32" s="7" t="str">
        <f t="shared" si="7"/>
        <v>Ladeschrank X10</v>
      </c>
      <c r="D32" s="9" t="str">
        <f t="shared" si="8"/>
        <v>WL-10</v>
      </c>
      <c r="E32" s="7" t="str">
        <f t="shared" si="3"/>
        <v>NYCWY 4x10/10</v>
      </c>
      <c r="F32" s="9" t="str">
        <f t="shared" si="4"/>
        <v>Ladepunkt 10</v>
      </c>
      <c r="G32" s="25"/>
      <c r="H32" s="25"/>
      <c r="I32" s="9" t="str">
        <f t="shared" si="5"/>
        <v>1,2m</v>
      </c>
      <c r="J32" s="9" t="str">
        <f t="shared" si="6"/>
        <v>5m</v>
      </c>
    </row>
    <row r="33" spans="1:10" ht="16.899999999999999" x14ac:dyDescent="0.5">
      <c r="A33" s="6">
        <f t="shared" si="0"/>
        <v>29</v>
      </c>
      <c r="B33" s="8"/>
      <c r="C33" s="9" t="str">
        <f t="shared" si="7"/>
        <v>Ladeschrank X10</v>
      </c>
      <c r="D33" s="9" t="str">
        <f t="shared" si="8"/>
        <v>WL-10.1</v>
      </c>
      <c r="E33" s="7" t="str">
        <f t="shared" si="3"/>
        <v>Erdkabel Cat7 Fca UC900 4x2xAWG23</v>
      </c>
      <c r="F33" s="9" t="str">
        <f t="shared" si="4"/>
        <v>Ladepunkt 10</v>
      </c>
      <c r="G33" s="25"/>
      <c r="H33" s="25"/>
      <c r="I33" s="9" t="str">
        <f t="shared" si="5"/>
        <v>1,2m</v>
      </c>
      <c r="J33" s="9" t="str">
        <f t="shared" si="6"/>
        <v>5m</v>
      </c>
    </row>
    <row r="34" spans="1:10" ht="17.25" thickBot="1" x14ac:dyDescent="0.55000000000000004">
      <c r="A34" s="4">
        <f t="shared" si="0"/>
        <v>30</v>
      </c>
      <c r="B34" s="4"/>
      <c r="C34" s="5" t="str">
        <f t="shared" si="7"/>
        <v>Ladeschrank X10</v>
      </c>
      <c r="D34" s="5" t="str">
        <f t="shared" si="8"/>
        <v>WL-10.2</v>
      </c>
      <c r="E34" s="5" t="str">
        <f t="shared" si="3"/>
        <v>NYY-J 7x1,5</v>
      </c>
      <c r="F34" s="5" t="str">
        <f t="shared" si="4"/>
        <v>Ladepunkt 10</v>
      </c>
      <c r="G34" s="26"/>
      <c r="H34" s="26"/>
      <c r="I34" s="9" t="str">
        <f t="shared" si="5"/>
        <v>1,2m</v>
      </c>
      <c r="J34" s="9" t="str">
        <f t="shared" si="6"/>
        <v>5m</v>
      </c>
    </row>
    <row r="35" spans="1:10" ht="16.899999999999999" x14ac:dyDescent="0.5">
      <c r="A35" s="6">
        <f t="shared" si="0"/>
        <v>31</v>
      </c>
      <c r="B35" s="6"/>
      <c r="C35" s="7" t="s">
        <v>17</v>
      </c>
      <c r="D35" s="7" t="s">
        <v>18</v>
      </c>
      <c r="E35" s="7" t="s">
        <v>19</v>
      </c>
      <c r="F35" s="7" t="s">
        <v>20</v>
      </c>
      <c r="G35" s="24"/>
      <c r="H35" s="21" t="s">
        <v>35</v>
      </c>
      <c r="I35" s="9" t="s">
        <v>43</v>
      </c>
      <c r="J35" s="9" t="s">
        <v>44</v>
      </c>
    </row>
    <row r="36" spans="1:10" ht="16.899999999999999" x14ac:dyDescent="0.5">
      <c r="A36" s="6">
        <f t="shared" si="0"/>
        <v>32</v>
      </c>
      <c r="B36" s="8"/>
      <c r="C36" s="9" t="s">
        <v>21</v>
      </c>
      <c r="D36" s="9" t="s">
        <v>22</v>
      </c>
      <c r="E36" s="9" t="s">
        <v>23</v>
      </c>
      <c r="F36" s="9" t="s">
        <v>20</v>
      </c>
      <c r="G36" s="25"/>
      <c r="H36" s="22"/>
      <c r="I36" s="9" t="str">
        <f>I35</f>
        <v>2m</v>
      </c>
      <c r="J36" s="9" t="str">
        <f t="shared" si="6"/>
        <v>7m</v>
      </c>
    </row>
    <row r="37" spans="1:10" ht="16.899999999999999" x14ac:dyDescent="0.5">
      <c r="A37" s="6">
        <f t="shared" si="0"/>
        <v>33</v>
      </c>
      <c r="B37" s="14"/>
      <c r="C37" s="13" t="s">
        <v>24</v>
      </c>
      <c r="D37" s="13" t="s">
        <v>25</v>
      </c>
      <c r="E37" s="9" t="s">
        <v>23</v>
      </c>
      <c r="F37" s="13" t="s">
        <v>20</v>
      </c>
      <c r="G37" s="25"/>
      <c r="H37" s="22"/>
      <c r="I37" s="9" t="str">
        <f t="shared" ref="I37:I38" si="9">I36</f>
        <v>2m</v>
      </c>
      <c r="J37" s="9" t="str">
        <f t="shared" si="6"/>
        <v>7m</v>
      </c>
    </row>
    <row r="38" spans="1:10" ht="17.25" thickBot="1" x14ac:dyDescent="0.55000000000000004">
      <c r="A38" s="6">
        <f t="shared" si="0"/>
        <v>34</v>
      </c>
      <c r="B38" s="4"/>
      <c r="C38" s="5" t="s">
        <v>26</v>
      </c>
      <c r="D38" s="5" t="s">
        <v>25</v>
      </c>
      <c r="E38" s="5" t="s">
        <v>34</v>
      </c>
      <c r="F38" s="5" t="s">
        <v>20</v>
      </c>
      <c r="G38" s="26"/>
      <c r="H38" s="23"/>
      <c r="I38" s="9" t="str">
        <f t="shared" si="9"/>
        <v>2m</v>
      </c>
      <c r="J38" s="9" t="str">
        <f t="shared" si="6"/>
        <v>7m</v>
      </c>
    </row>
    <row r="39" spans="1:10" ht="16.899999999999999" x14ac:dyDescent="0.5">
      <c r="A39" s="6">
        <f t="shared" si="0"/>
        <v>35</v>
      </c>
      <c r="B39" s="6"/>
      <c r="C39" s="7" t="s">
        <v>27</v>
      </c>
      <c r="D39" s="7" t="s">
        <v>28</v>
      </c>
      <c r="E39" s="7" t="s">
        <v>38</v>
      </c>
      <c r="F39" s="7" t="s">
        <v>29</v>
      </c>
      <c r="G39" s="7"/>
      <c r="H39" s="18"/>
      <c r="I39" s="9"/>
      <c r="J39" s="9" t="s">
        <v>42</v>
      </c>
    </row>
    <row r="40" spans="1:10" ht="17.25" thickBot="1" x14ac:dyDescent="0.55000000000000004">
      <c r="A40" s="6">
        <f t="shared" si="0"/>
        <v>36</v>
      </c>
      <c r="B40" s="4"/>
      <c r="C40" s="13" t="s">
        <v>30</v>
      </c>
      <c r="D40" s="13" t="s">
        <v>31</v>
      </c>
      <c r="E40" s="13" t="s">
        <v>32</v>
      </c>
      <c r="F40" s="13" t="s">
        <v>33</v>
      </c>
      <c r="G40" s="13"/>
      <c r="H40" s="17"/>
      <c r="I40" s="9"/>
      <c r="J40" s="9" t="str">
        <f>J39</f>
        <v>1,5m</v>
      </c>
    </row>
    <row r="41" spans="1:10" x14ac:dyDescent="0.45">
      <c r="C41" s="16"/>
      <c r="D41" s="16"/>
      <c r="E41" s="16"/>
      <c r="F41" s="15"/>
      <c r="G41" s="16"/>
    </row>
    <row r="42" spans="1:10" x14ac:dyDescent="0.45">
      <c r="C42" s="19" t="s">
        <v>36</v>
      </c>
    </row>
    <row r="43" spans="1:10" x14ac:dyDescent="0.45">
      <c r="C43" s="27" t="s">
        <v>48</v>
      </c>
    </row>
  </sheetData>
  <mergeCells count="18">
    <mergeCell ref="G11:G16"/>
    <mergeCell ref="H11:H13"/>
    <mergeCell ref="I3:J3"/>
    <mergeCell ref="H35:H38"/>
    <mergeCell ref="G35:G38"/>
    <mergeCell ref="H32:H34"/>
    <mergeCell ref="H29:H31"/>
    <mergeCell ref="G29:G34"/>
    <mergeCell ref="H26:H28"/>
    <mergeCell ref="H23:H25"/>
    <mergeCell ref="H20:H22"/>
    <mergeCell ref="G23:G28"/>
    <mergeCell ref="H8:H10"/>
    <mergeCell ref="H5:H7"/>
    <mergeCell ref="G5:G10"/>
    <mergeCell ref="H17:H19"/>
    <mergeCell ref="G17:G22"/>
    <mergeCell ref="H14:H16"/>
  </mergeCells>
  <phoneticPr fontId="1" type="noConversion"/>
  <pageMargins left="0.7" right="0.7" top="0.78740157499999996" bottom="0.78740157499999996" header="0.3" footer="0.3"/>
  <pageSetup paperSize="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c0485-53e7-4be2-a790-8121850e9f9b" xsi:nil="true"/>
    <lcf76f155ced4ddcb4097134ff3c332f xmlns="84d5df60-eb2f-4d40-8d27-2be9e670b9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90FF6129F6C84FAE86DBB3FC2A393F" ma:contentTypeVersion="17" ma:contentTypeDescription="Ein neues Dokument erstellen." ma:contentTypeScope="" ma:versionID="96ac0b0a9d3c3294896417d109f57a85">
  <xsd:schema xmlns:xsd="http://www.w3.org/2001/XMLSchema" xmlns:xs="http://www.w3.org/2001/XMLSchema" xmlns:p="http://schemas.microsoft.com/office/2006/metadata/properties" xmlns:ns2="84d5df60-eb2f-4d40-8d27-2be9e670b9b1" xmlns:ns3="a42c0485-53e7-4be2-a790-8121850e9f9b" targetNamespace="http://schemas.microsoft.com/office/2006/metadata/properties" ma:root="true" ma:fieldsID="c5468a9b9e437e7742172b24f2c8a4c6" ns2:_="" ns3:_="">
    <xsd:import namespace="84d5df60-eb2f-4d40-8d27-2be9e670b9b1"/>
    <xsd:import namespace="a42c0485-53e7-4be2-a790-8121850e9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df60-eb2f-4d40-8d27-2be9e670b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fa223bc-7901-4097-a80c-2914a96293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0485-53e7-4be2-a790-8121850e9f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c4e73db-182c-476d-969c-28a2cf19be1e}" ma:internalName="TaxCatchAll" ma:showField="CatchAllData" ma:web="a42c0485-53e7-4be2-a790-8121850e9f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07920-0E12-446E-9A98-751D95DAD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51C98-BC3D-4352-ABEB-1E0CD87337EC}">
  <ds:schemaRefs>
    <ds:schemaRef ds:uri="http://schemas.microsoft.com/office/2006/metadata/properties"/>
    <ds:schemaRef ds:uri="http://schemas.microsoft.com/office/infopath/2007/PartnerControls"/>
    <ds:schemaRef ds:uri="a42c0485-53e7-4be2-a790-8121850e9f9b"/>
    <ds:schemaRef ds:uri="84d5df60-eb2f-4d40-8d27-2be9e670b9b1"/>
  </ds:schemaRefs>
</ds:datastoreItem>
</file>

<file path=customXml/itemProps3.xml><?xml version="1.0" encoding="utf-8"?>
<ds:datastoreItem xmlns:ds="http://schemas.openxmlformats.org/officeDocument/2006/customXml" ds:itemID="{47B866CC-47E2-4E36-84C8-39388878F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df60-eb2f-4d40-8d27-2be9e670b9b1"/>
    <ds:schemaRef ds:uri="a42c0485-53e7-4be2-a790-8121850e9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Köhler / Gebauer Elektrotechnik</dc:creator>
  <cp:keywords/>
  <dc:description/>
  <cp:lastModifiedBy>Richard Köhler</cp:lastModifiedBy>
  <cp:revision/>
  <dcterms:created xsi:type="dcterms:W3CDTF">2022-06-22T07:26:59Z</dcterms:created>
  <dcterms:modified xsi:type="dcterms:W3CDTF">2025-06-26T08:13:02Z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0x010100CA90FF6129F6C84FAE86DBB3FC2A393F</vt:lpwstr>
  </property>
  <property fmtid="{D5CDD505-2E9C-101B-9397-08002B2CF9AE}" pid="3" name="MediaServiceImageTags">
    <vt:lpwstr/>
  </property>
</Properties>
</file>